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11760"/>
  </bookViews>
  <sheets>
    <sheet name="Stavební úpravy dvora - Oplocen" sheetId="1" r:id="rId1"/>
  </sheets>
  <definedNames>
    <definedName name="_xlnm.Print_Titles" localSheetId="0">'Stavební úpravy dvora - Oplocen'!$1:$12</definedName>
  </definedNames>
  <calcPr calcId="125725" iterateCount="1"/>
</workbook>
</file>

<file path=xl/calcChain.xml><?xml version="1.0" encoding="utf-8"?>
<calcChain xmlns="http://schemas.openxmlformats.org/spreadsheetml/2006/main">
  <c r="H53" i="1"/>
  <c r="H50"/>
  <c r="H49" s="1"/>
  <c r="H47"/>
  <c r="H48"/>
  <c r="H46"/>
  <c r="H34"/>
  <c r="H35"/>
  <c r="H36"/>
  <c r="H37"/>
  <c r="H38"/>
  <c r="H39"/>
  <c r="H40"/>
  <c r="H41"/>
  <c r="H42"/>
  <c r="H43"/>
  <c r="H44"/>
  <c r="H33"/>
  <c r="H32" s="1"/>
  <c r="H28"/>
  <c r="H29"/>
  <c r="H30"/>
  <c r="H31"/>
  <c r="H17"/>
  <c r="H18"/>
  <c r="H19"/>
  <c r="H20"/>
  <c r="H21"/>
  <c r="H22"/>
  <c r="H23"/>
  <c r="H24"/>
  <c r="H25"/>
  <c r="H27"/>
  <c r="H26" s="1"/>
  <c r="H54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5"/>
  <c r="H76"/>
  <c r="H77"/>
  <c r="H15"/>
  <c r="H74" l="1"/>
  <c r="H55"/>
  <c r="H52"/>
  <c r="H45"/>
  <c r="H14"/>
  <c r="H79" s="1"/>
</calcChain>
</file>

<file path=xl/sharedStrings.xml><?xml version="1.0" encoding="utf-8"?>
<sst xmlns="http://schemas.openxmlformats.org/spreadsheetml/2006/main" count="203" uniqueCount="140">
  <si>
    <t>ZADÁNÍ S VÝKAZEM VÝMĚR</t>
  </si>
  <si>
    <t>Stavba:   Stavební úpravy dvora - Oplocení pozemku</t>
  </si>
  <si>
    <t xml:space="preserve">Objekt:   </t>
  </si>
  <si>
    <t xml:space="preserve">Objednatel:   </t>
  </si>
  <si>
    <t xml:space="preserve">Zhotovitel:   </t>
  </si>
  <si>
    <t>Zpracoval:   Jaroslav Kareš</t>
  </si>
  <si>
    <t>Místo:   Útvina 80, st.p. 111/1, k.ú. Útvina</t>
  </si>
  <si>
    <t>Datum:   29.3.2016</t>
  </si>
  <si>
    <t>Č.</t>
  </si>
  <si>
    <t>KCN</t>
  </si>
  <si>
    <t>Kód položky</t>
  </si>
  <si>
    <t>Popis</t>
  </si>
  <si>
    <t>MJ</t>
  </si>
  <si>
    <t>Množství celkem</t>
  </si>
  <si>
    <t>Jednotková cena zadání</t>
  </si>
  <si>
    <t>Celková cena zadání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</si>
  <si>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</si>
  <si>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</si>
  <si>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</si>
  <si>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</si>
  <si>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</si>
  <si>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</si>
  <si>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</si>
  <si>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</si>
  <si>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</si>
  <si>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</si>
  <si>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Zemní práce   </t>
  </si>
  <si>
    <t>001</t>
  </si>
  <si>
    <t>130901121</t>
  </si>
  <si>
    <t xml:space="preserve">Bourání kcí v hloubených vykopávkách ze zdiva z betonu prostého ručně   </t>
  </si>
  <si>
    <t>m3</t>
  </si>
  <si>
    <t xml:space="preserve">"patky sloupků oplocení"   </t>
  </si>
  <si>
    <t xml:space="preserve">0,30*0,30*0,50*16   </t>
  </si>
  <si>
    <t>132201101</t>
  </si>
  <si>
    <t xml:space="preserve">Hloubení rýh š do 600 mm v hornině tř. 3 objemu do 100 m3   </t>
  </si>
  <si>
    <t xml:space="preserve">23,80*0,80*0,40   </t>
  </si>
  <si>
    <t>162701105</t>
  </si>
  <si>
    <t xml:space="preserve">Vodorovné přemístění do 10000 m výkopku/sypaniny z horniny tř. 1 až 4   </t>
  </si>
  <si>
    <t>162701155</t>
  </si>
  <si>
    <t xml:space="preserve">Vodorovné přemístění do 10000 m výkopku/sypaniny z horniny tř. 5 až 7   </t>
  </si>
  <si>
    <t>167101101</t>
  </si>
  <si>
    <t xml:space="preserve">Nakládání výkopku z hornin tř. 1 až 4 do 100 m3   </t>
  </si>
  <si>
    <t>167101151</t>
  </si>
  <si>
    <t xml:space="preserve">Nakládání výkopku z hornin tř. 5 až 7 do 100 m3   </t>
  </si>
  <si>
    <t>171201101</t>
  </si>
  <si>
    <t xml:space="preserve">Uložení sypaniny do násypů nezhutněných   </t>
  </si>
  <si>
    <t xml:space="preserve">7,616+0,720   </t>
  </si>
  <si>
    <t xml:space="preserve">Zakládání   </t>
  </si>
  <si>
    <t>011</t>
  </si>
  <si>
    <t>274313611</t>
  </si>
  <si>
    <t xml:space="preserve">Základové pásy z betonu tř. C 16/20   </t>
  </si>
  <si>
    <t xml:space="preserve">23,80*0,70*0,40+23,80*0,10*0,20   </t>
  </si>
  <si>
    <t>274351215</t>
  </si>
  <si>
    <t xml:space="preserve">Zřízení bednění stěn základových pasů   </t>
  </si>
  <si>
    <t>m2</t>
  </si>
  <si>
    <t xml:space="preserve">23,80*0,10*2   </t>
  </si>
  <si>
    <t>274351216</t>
  </si>
  <si>
    <t xml:space="preserve">Odstranění bednění stěn základových pasů   </t>
  </si>
  <si>
    <t xml:space="preserve">Svislé a kompletní konstrukce   </t>
  </si>
  <si>
    <t>231</t>
  </si>
  <si>
    <t>348272223</t>
  </si>
  <si>
    <t xml:space="preserve">Plotová zeď tl 195 mm z betonových tvarovek oboustranně štípaných barevných na MC včetně spárování   </t>
  </si>
  <si>
    <t xml:space="preserve">23,80*0,57   </t>
  </si>
  <si>
    <t>348272293</t>
  </si>
  <si>
    <t xml:space="preserve">Příplatek k plotové zdi tl 195 mm z betonových tvarovek za vylití ztužující zdi betonem C16/20 výztuž 2xD10   </t>
  </si>
  <si>
    <t xml:space="preserve">23,80*0,57+0,95*0,40*10   </t>
  </si>
  <si>
    <t>348272523</t>
  </si>
  <si>
    <t xml:space="preserve">Plotová stříška pro zeď tl 195 mm z tvarovek hladkých nebo štípaných barevných   </t>
  </si>
  <si>
    <t>m</t>
  </si>
  <si>
    <t xml:space="preserve">1,98*10   </t>
  </si>
  <si>
    <t>348273242</t>
  </si>
  <si>
    <t xml:space="preserve">Plotový sloupek 400x200 mm z tvarovek štípaných 4stranně barevných vč spárování a výplně betonem   </t>
  </si>
  <si>
    <t xml:space="preserve">0,95*10   </t>
  </si>
  <si>
    <t>348273532</t>
  </si>
  <si>
    <t xml:space="preserve">Sloupová hlavice 400x200 mm z tvarovek hladkých nebo štípaných barevných   </t>
  </si>
  <si>
    <t>kus</t>
  </si>
  <si>
    <t>348273903</t>
  </si>
  <si>
    <t xml:space="preserve">Držák plotových polí průběžný dl 400 mm vkládaný do ložných spár plotového sloupku   </t>
  </si>
  <si>
    <t>348273905</t>
  </si>
  <si>
    <t xml:space="preserve">Držák plotových polí rohový vkládaný do ložných spár plotového sloupku   </t>
  </si>
  <si>
    <t>348273907</t>
  </si>
  <si>
    <t xml:space="preserve">Držák plotových polí koncový vkládaný do ložných spár plotového sloupku   </t>
  </si>
  <si>
    <t>9</t>
  </si>
  <si>
    <t xml:space="preserve">Ostatní konstrukce a práce, bourání   </t>
  </si>
  <si>
    <t>966071721</t>
  </si>
  <si>
    <t xml:space="preserve">Bourání sloupků a vzpěr plotových ocelových do 2,5 m odřezáním   </t>
  </si>
  <si>
    <t>966072820</t>
  </si>
  <si>
    <t xml:space="preserve">Rozebrání oplocení z vlnitého nebo profilového plechu hmotnosti do 30 kg   </t>
  </si>
  <si>
    <t xml:space="preserve">25,90+14,20   </t>
  </si>
  <si>
    <t>998</t>
  </si>
  <si>
    <t xml:space="preserve">Přesun hmot   </t>
  </si>
  <si>
    <t>998232111</t>
  </si>
  <si>
    <t xml:space="preserve">Přesun hmot pro oplocení zděné z cihel nebo tvárnic v do 10 m   </t>
  </si>
  <si>
    <t>t</t>
  </si>
  <si>
    <t>PSV</t>
  </si>
  <si>
    <t xml:space="preserve">Práce a dodávky PSV   </t>
  </si>
  <si>
    <t>711</t>
  </si>
  <si>
    <t xml:space="preserve">Izolace proti vodě, vlhkosti a plynům   </t>
  </si>
  <si>
    <t>711161306</t>
  </si>
  <si>
    <t xml:space="preserve">Izolace proti zemní vlhkosti stěn foliemi nopovými pro běžné podmínky tl. 0,5 mm šířky 1,0 m   </t>
  </si>
  <si>
    <t>998711101</t>
  </si>
  <si>
    <t xml:space="preserve">Přesun hmot tonážní pro izolace proti vodě, vlhkosti a plynům v objektech výšky do 6 m   </t>
  </si>
  <si>
    <t>762</t>
  </si>
  <si>
    <t xml:space="preserve">Konstrukce tesařské   </t>
  </si>
  <si>
    <t>762081410</t>
  </si>
  <si>
    <t xml:space="preserve">Vícestranné hoblování hraněného řeziva   </t>
  </si>
  <si>
    <t xml:space="preserve">39,60*0,32   </t>
  </si>
  <si>
    <t>762081510</t>
  </si>
  <si>
    <t xml:space="preserve">Plošné hoblování hraněného řeziva   </t>
  </si>
  <si>
    <t xml:space="preserve">0,95*0,30*10*2*10   </t>
  </si>
  <si>
    <t>762083122</t>
  </si>
  <si>
    <t xml:space="preserve">Impregnace řeziva proti dřevokaznému hmyzu, houbám a plísním máčením třída ohrožení 3 a 4   </t>
  </si>
  <si>
    <t xml:space="preserve">39,60*0,12*0,04+0,95*0,12*0,03*10*2*10   </t>
  </si>
  <si>
    <t>762123110</t>
  </si>
  <si>
    <t xml:space="preserve">Montáž tesařských stěn vázaných z hraněného řeziva průřezové plochy do 100 cm2   </t>
  </si>
  <si>
    <t xml:space="preserve">"ližiny"   </t>
  </si>
  <si>
    <t xml:space="preserve">1,98*2*10   </t>
  </si>
  <si>
    <t>605</t>
  </si>
  <si>
    <t>605110410</t>
  </si>
  <si>
    <t xml:space="preserve">řezivo jehličnaté - středové SM tl. 33-100 mm   </t>
  </si>
  <si>
    <t xml:space="preserve">39,60*0,12*0,04*1,10   </t>
  </si>
  <si>
    <t>762136114</t>
  </si>
  <si>
    <t xml:space="preserve">Montáž bednění stěn z hoblovaných prken s mezerami 40 až 80 mm   </t>
  </si>
  <si>
    <t xml:space="preserve">1,98*0,95*2*10   </t>
  </si>
  <si>
    <t>605110710</t>
  </si>
  <si>
    <t xml:space="preserve">řezivo jehličnaté středové SM tl. 18-32 mm   </t>
  </si>
  <si>
    <t xml:space="preserve">0,95*0,12*0,03*10*2*10*1,10   </t>
  </si>
  <si>
    <t>762195000</t>
  </si>
  <si>
    <t xml:space="preserve">Spojovací prostředky pro montáž stěn, příček, bednění stěn   </t>
  </si>
  <si>
    <t xml:space="preserve">0,190+0,684   </t>
  </si>
  <si>
    <t>998762101</t>
  </si>
  <si>
    <t xml:space="preserve">Přesun hmot tonážní pro kce tesařské v objektech v do 6 m   </t>
  </si>
  <si>
    <t>783</t>
  </si>
  <si>
    <t xml:space="preserve">Dokončovací práce - nátěry   </t>
  </si>
  <si>
    <t>783218111</t>
  </si>
  <si>
    <t xml:space="preserve">Dvojnásobný lazurovací syntetický nátěr tesařských konstrukcí   </t>
  </si>
  <si>
    <t>783826541</t>
  </si>
  <si>
    <t xml:space="preserve">Antigraffiti nátěr dočasný (sebeobětovaná vrstva) hrubých povrchů   </t>
  </si>
  <si>
    <t xml:space="preserve">23,80*0,57+0,95*0,80*10   </t>
  </si>
  <si>
    <t xml:space="preserve">Celkem   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</si>
</sst>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5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9"/>
      <name val="MS Sans Serif"/>
      <charset val="238"/>
    </font>
    <font>
      <sz val="8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sz val="9"/>
      <name val="MS Sans Serif"/>
      <charset val="238"/>
    </font>
    <font>
      <sz val="7"/>
      <name val="MS Sans Serif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20"/>
      <name val="Arial CE"/>
      <charset val="238"/>
    </font>
    <font>
      <sz val="8"/>
      <color indexed="63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49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>
      <alignment horizontal="left" vertical="top"/>
      <protection locked="0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5" fontId="7" fillId="0" borderId="0" xfId="0" applyNumberFormat="1" applyFont="1" applyAlignment="1">
      <alignment horizontal="right" vertical="top"/>
      <protection locked="0"/>
    </xf>
    <xf numFmtId="166" fontId="6" fillId="0" borderId="0" xfId="0" applyNumberFormat="1" applyFont="1" applyAlignment="1" applyProtection="1">
      <alignment horizontal="right" vertical="top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  <protection locked="0"/>
    </xf>
    <xf numFmtId="164" fontId="9" fillId="0" borderId="0" xfId="0" applyNumberFormat="1" applyFont="1" applyAlignment="1">
      <alignment horizontal="right"/>
      <protection locked="0"/>
    </xf>
    <xf numFmtId="0" fontId="9" fillId="0" borderId="0" xfId="0" applyFont="1" applyAlignment="1">
      <alignment horizontal="left" wrapText="1"/>
      <protection locked="0"/>
    </xf>
    <xf numFmtId="165" fontId="9" fillId="0" borderId="0" xfId="0" applyNumberFormat="1" applyFont="1" applyAlignment="1">
      <alignment horizontal="right"/>
      <protection locked="0"/>
    </xf>
    <xf numFmtId="166" fontId="9" fillId="0" borderId="0" xfId="0" applyNumberFormat="1" applyFont="1" applyAlignment="1">
      <alignment horizontal="right"/>
      <protection locked="0"/>
    </xf>
    <xf numFmtId="164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5" fontId="10" fillId="0" borderId="0" xfId="0" applyNumberFormat="1" applyFont="1" applyAlignment="1">
      <alignment horizontal="right"/>
      <protection locked="0"/>
    </xf>
    <xf numFmtId="166" fontId="10" fillId="0" borderId="0" xfId="0" applyNumberFormat="1" applyFont="1" applyAlignment="1">
      <alignment horizontal="right"/>
      <protection locked="0"/>
    </xf>
    <xf numFmtId="164" fontId="4" fillId="0" borderId="1" xfId="0" applyNumberFormat="1" applyFont="1" applyBorder="1" applyAlignment="1">
      <alignment horizontal="right"/>
      <protection locked="0"/>
    </xf>
    <xf numFmtId="0" fontId="4" fillId="0" borderId="1" xfId="0" applyFont="1" applyBorder="1" applyAlignment="1">
      <alignment horizontal="left" wrapText="1"/>
      <protection locked="0"/>
    </xf>
    <xf numFmtId="165" fontId="4" fillId="0" borderId="1" xfId="0" applyNumberFormat="1" applyFont="1" applyBorder="1" applyAlignment="1">
      <alignment horizontal="right"/>
      <protection locked="0"/>
    </xf>
    <xf numFmtId="166" fontId="4" fillId="0" borderId="1" xfId="0" applyNumberFormat="1" applyFont="1" applyBorder="1" applyAlignment="1">
      <alignment horizontal="right"/>
      <protection locked="0"/>
    </xf>
    <xf numFmtId="164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165" fontId="11" fillId="0" borderId="0" xfId="0" applyNumberFormat="1" applyFont="1" applyAlignment="1">
      <alignment horizontal="right"/>
      <protection locked="0"/>
    </xf>
    <xf numFmtId="166" fontId="11" fillId="0" borderId="0" xfId="0" applyNumberFormat="1" applyFont="1" applyAlignment="1">
      <alignment horizontal="right"/>
      <protection locked="0"/>
    </xf>
    <xf numFmtId="164" fontId="12" fillId="0" borderId="0" xfId="0" applyNumberFormat="1" applyFont="1" applyAlignment="1">
      <alignment horizontal="right"/>
      <protection locked="0"/>
    </xf>
    <xf numFmtId="0" fontId="12" fillId="0" borderId="0" xfId="0" applyFont="1" applyAlignment="1">
      <alignment horizontal="left" wrapText="1"/>
      <protection locked="0"/>
    </xf>
    <xf numFmtId="165" fontId="12" fillId="0" borderId="0" xfId="0" applyNumberFormat="1" applyFont="1" applyAlignment="1">
      <alignment horizontal="right"/>
      <protection locked="0"/>
    </xf>
    <xf numFmtId="166" fontId="12" fillId="0" borderId="0" xfId="0" applyNumberFormat="1" applyFont="1" applyAlignment="1">
      <alignment horizontal="right"/>
      <protection locked="0"/>
    </xf>
    <xf numFmtId="164" fontId="13" fillId="0" borderId="1" xfId="0" applyNumberFormat="1" applyFont="1" applyBorder="1" applyAlignment="1">
      <alignment horizontal="right"/>
      <protection locked="0"/>
    </xf>
    <xf numFmtId="0" fontId="13" fillId="0" borderId="1" xfId="0" applyFont="1" applyBorder="1" applyAlignment="1">
      <alignment horizontal="left" wrapText="1"/>
      <protection locked="0"/>
    </xf>
    <xf numFmtId="165" fontId="13" fillId="0" borderId="1" xfId="0" applyNumberFormat="1" applyFont="1" applyBorder="1" applyAlignment="1">
      <alignment horizontal="right"/>
      <protection locked="0"/>
    </xf>
    <xf numFmtId="166" fontId="13" fillId="0" borderId="1" xfId="0" applyNumberFormat="1" applyFont="1" applyBorder="1" applyAlignment="1">
      <alignment horizontal="right"/>
      <protection locked="0"/>
    </xf>
    <xf numFmtId="164" fontId="14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165" fontId="14" fillId="0" borderId="0" xfId="0" applyNumberFormat="1" applyFont="1" applyAlignment="1">
      <alignment horizontal="right"/>
      <protection locked="0"/>
    </xf>
    <xf numFmtId="166" fontId="14" fillId="0" borderId="0" xfId="0" applyNumberFormat="1" applyFont="1" applyAlignment="1">
      <alignment horizontal="right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"/>
  <sheetViews>
    <sheetView showGridLines="0" tabSelected="1" workbookViewId="0">
      <pane ySplit="12" topLeftCell="A70" activePane="bottomLeft" state="frozenSplit"/>
      <selection pane="bottomLeft" activeCell="G25" sqref="G25"/>
    </sheetView>
  </sheetViews>
  <sheetFormatPr defaultColWidth="10.5" defaultRowHeight="12" customHeight="1"/>
  <cols>
    <col min="1" max="1" width="6.6640625" style="2" customWidth="1"/>
    <col min="2" max="2" width="7.6640625" style="3" customWidth="1"/>
    <col min="3" max="3" width="11.6640625" style="3" customWidth="1"/>
    <col min="4" max="4" width="50" style="3" customWidth="1"/>
    <col min="5" max="5" width="5.5" style="3" customWidth="1"/>
    <col min="6" max="6" width="13.33203125" style="4" customWidth="1"/>
    <col min="7" max="7" width="17.83203125" style="5" customWidth="1"/>
    <col min="8" max="8" width="21.1640625" style="5" customWidth="1"/>
    <col min="9" max="16384" width="10.5" style="1"/>
  </cols>
  <sheetData>
    <row r="1" spans="1:8" s="6" customFormat="1" ht="27.75" customHeight="1">
      <c r="A1" s="47" t="s">
        <v>0</v>
      </c>
      <c r="B1" s="47"/>
      <c r="C1" s="47"/>
      <c r="D1" s="47"/>
      <c r="E1" s="47"/>
      <c r="F1" s="48"/>
      <c r="G1" s="47"/>
      <c r="H1" s="47"/>
    </row>
    <row r="2" spans="1:8" s="6" customFormat="1" ht="12.75" customHeight="1">
      <c r="A2" s="7" t="s">
        <v>1</v>
      </c>
      <c r="B2" s="7"/>
      <c r="C2" s="7"/>
      <c r="D2" s="7"/>
      <c r="E2" s="7"/>
      <c r="F2" s="8"/>
      <c r="G2" s="7"/>
      <c r="H2" s="7"/>
    </row>
    <row r="3" spans="1:8" s="6" customFormat="1" ht="12.75" customHeight="1">
      <c r="A3" s="7" t="s">
        <v>2</v>
      </c>
      <c r="B3" s="7"/>
      <c r="C3" s="7"/>
      <c r="D3" s="7"/>
      <c r="E3" s="7"/>
      <c r="F3" s="8"/>
      <c r="G3" s="7"/>
      <c r="H3" s="7"/>
    </row>
    <row r="4" spans="1:8" s="6" customFormat="1" ht="13.5" customHeight="1">
      <c r="A4" s="9"/>
      <c r="B4" s="7"/>
      <c r="C4" s="9"/>
      <c r="D4" s="7"/>
      <c r="E4" s="7"/>
      <c r="F4" s="8"/>
      <c r="G4" s="7"/>
      <c r="H4" s="7"/>
    </row>
    <row r="5" spans="1:8" s="6" customFormat="1" ht="6.75" customHeight="1">
      <c r="A5" s="10"/>
      <c r="B5" s="10"/>
      <c r="C5" s="10"/>
      <c r="D5" s="10"/>
      <c r="E5" s="10"/>
      <c r="F5" s="1"/>
      <c r="G5" s="11"/>
      <c r="H5" s="10"/>
    </row>
    <row r="6" spans="1:8" s="6" customFormat="1" ht="12.75" customHeight="1">
      <c r="A6" s="12" t="s">
        <v>3</v>
      </c>
      <c r="B6" s="13"/>
      <c r="C6" s="13"/>
      <c r="D6" s="13"/>
      <c r="E6" s="13"/>
      <c r="F6" s="14"/>
      <c r="G6" s="15"/>
      <c r="H6" s="15"/>
    </row>
    <row r="7" spans="1:8" s="6" customFormat="1" ht="12.75" customHeight="1">
      <c r="A7" s="12" t="s">
        <v>4</v>
      </c>
      <c r="B7" s="13"/>
      <c r="C7" s="13"/>
      <c r="D7" s="13"/>
      <c r="E7" s="13"/>
      <c r="F7" s="14"/>
      <c r="G7" s="12" t="s">
        <v>5</v>
      </c>
      <c r="H7" s="15"/>
    </row>
    <row r="8" spans="1:8" s="6" customFormat="1" ht="12.75" customHeight="1">
      <c r="A8" s="12" t="s">
        <v>6</v>
      </c>
      <c r="B8" s="13"/>
      <c r="C8" s="13"/>
      <c r="D8" s="13"/>
      <c r="E8" s="13"/>
      <c r="F8" s="14"/>
      <c r="G8" s="12" t="s">
        <v>7</v>
      </c>
      <c r="H8" s="15"/>
    </row>
    <row r="9" spans="1:8" s="6" customFormat="1" ht="6" customHeight="1">
      <c r="A9" s="11"/>
      <c r="B9" s="11"/>
      <c r="C9" s="11"/>
      <c r="D9" s="11"/>
      <c r="E9" s="11"/>
      <c r="F9" s="1"/>
      <c r="G9" s="11"/>
      <c r="H9" s="11"/>
    </row>
    <row r="10" spans="1:8" s="6" customFormat="1" ht="24" customHeight="1">
      <c r="A10" s="16" t="s">
        <v>8</v>
      </c>
      <c r="B10" s="16" t="s">
        <v>9</v>
      </c>
      <c r="C10" s="16" t="s">
        <v>10</v>
      </c>
      <c r="D10" s="16" t="s">
        <v>11</v>
      </c>
      <c r="E10" s="16" t="s">
        <v>12</v>
      </c>
      <c r="F10" s="17" t="s">
        <v>13</v>
      </c>
      <c r="G10" s="16" t="s">
        <v>14</v>
      </c>
      <c r="H10" s="16" t="s">
        <v>15</v>
      </c>
    </row>
    <row r="11" spans="1:8" s="6" customFormat="1" ht="12.75" hidden="1" customHeight="1">
      <c r="A11" s="16" t="s">
        <v>16</v>
      </c>
      <c r="B11" s="16" t="s">
        <v>17</v>
      </c>
      <c r="C11" s="16" t="s">
        <v>18</v>
      </c>
      <c r="D11" s="16" t="s">
        <v>19</v>
      </c>
      <c r="E11" s="16" t="s">
        <v>20</v>
      </c>
      <c r="F11" s="18" t="s">
        <v>21</v>
      </c>
      <c r="G11" s="16" t="s">
        <v>22</v>
      </c>
      <c r="H11" s="16" t="s">
        <v>23</v>
      </c>
    </row>
    <row r="12" spans="1:8" s="6" customFormat="1" ht="4.5" customHeight="1">
      <c r="A12" s="11"/>
      <c r="B12" s="11"/>
      <c r="C12" s="11"/>
      <c r="D12" s="11"/>
      <c r="E12" s="11"/>
      <c r="F12" s="1"/>
      <c r="G12" s="11"/>
      <c r="H12" s="11"/>
    </row>
    <row r="13" spans="1:8" s="6" customFormat="1" ht="30.75" customHeight="1">
      <c r="A13" s="19"/>
      <c r="B13" s="20"/>
      <c r="C13" s="20" t="s">
        <v>24</v>
      </c>
      <c r="D13" s="20" t="s">
        <v>25</v>
      </c>
      <c r="E13" s="20"/>
      <c r="F13" s="21"/>
      <c r="G13" s="22"/>
      <c r="H13" s="22"/>
    </row>
    <row r="14" spans="1:8" s="6" customFormat="1" ht="28.5" customHeight="1">
      <c r="A14" s="23"/>
      <c r="B14" s="24"/>
      <c r="C14" s="24" t="s">
        <v>16</v>
      </c>
      <c r="D14" s="24" t="s">
        <v>26</v>
      </c>
      <c r="E14" s="24"/>
      <c r="F14" s="25"/>
      <c r="G14" s="26"/>
      <c r="H14" s="26">
        <f>SUM(H15:H25)</f>
        <v>7693.5199999999995</v>
      </c>
    </row>
    <row r="15" spans="1:8" s="6" customFormat="1" ht="24" customHeight="1">
      <c r="A15" s="27">
        <v>1</v>
      </c>
      <c r="B15" s="28" t="s">
        <v>27</v>
      </c>
      <c r="C15" s="28" t="s">
        <v>28</v>
      </c>
      <c r="D15" s="28" t="s">
        <v>29</v>
      </c>
      <c r="E15" s="28" t="s">
        <v>30</v>
      </c>
      <c r="F15" s="29">
        <v>0.72</v>
      </c>
      <c r="G15" s="30">
        <v>2600</v>
      </c>
      <c r="H15" s="30">
        <f>F15*G15</f>
        <v>1872</v>
      </c>
    </row>
    <row r="16" spans="1:8" s="6" customFormat="1" ht="13.5" customHeight="1">
      <c r="A16" s="31"/>
      <c r="B16" s="32"/>
      <c r="C16" s="32"/>
      <c r="D16" s="32" t="s">
        <v>31</v>
      </c>
      <c r="E16" s="32"/>
      <c r="F16" s="33"/>
      <c r="G16" s="34"/>
      <c r="H16" s="30"/>
    </row>
    <row r="17" spans="1:8" s="6" customFormat="1" ht="13.5" customHeight="1">
      <c r="A17" s="35"/>
      <c r="B17" s="36"/>
      <c r="C17" s="36"/>
      <c r="D17" s="36" t="s">
        <v>32</v>
      </c>
      <c r="E17" s="36"/>
      <c r="F17" s="37">
        <v>0.72</v>
      </c>
      <c r="G17" s="38"/>
      <c r="H17" s="30">
        <f t="shared" ref="H17:H77" si="0">F17*G17</f>
        <v>0</v>
      </c>
    </row>
    <row r="18" spans="1:8" s="6" customFormat="1" ht="13.5" customHeight="1">
      <c r="A18" s="27">
        <v>2</v>
      </c>
      <c r="B18" s="28" t="s">
        <v>27</v>
      </c>
      <c r="C18" s="28" t="s">
        <v>33</v>
      </c>
      <c r="D18" s="28" t="s">
        <v>34</v>
      </c>
      <c r="E18" s="28" t="s">
        <v>30</v>
      </c>
      <c r="F18" s="29">
        <v>7.6159999999999997</v>
      </c>
      <c r="G18" s="30">
        <v>570</v>
      </c>
      <c r="H18" s="30">
        <f t="shared" si="0"/>
        <v>4341.12</v>
      </c>
    </row>
    <row r="19" spans="1:8" s="6" customFormat="1" ht="13.5" customHeight="1">
      <c r="A19" s="35"/>
      <c r="B19" s="36"/>
      <c r="C19" s="36"/>
      <c r="D19" s="36" t="s">
        <v>35</v>
      </c>
      <c r="E19" s="36"/>
      <c r="F19" s="37">
        <v>7.6159999999999997</v>
      </c>
      <c r="G19" s="38"/>
      <c r="H19" s="30">
        <f t="shared" si="0"/>
        <v>0</v>
      </c>
    </row>
    <row r="20" spans="1:8" s="6" customFormat="1" ht="24" customHeight="1">
      <c r="A20" s="27">
        <v>3</v>
      </c>
      <c r="B20" s="28" t="s">
        <v>27</v>
      </c>
      <c r="C20" s="28" t="s">
        <v>36</v>
      </c>
      <c r="D20" s="28" t="s">
        <v>37</v>
      </c>
      <c r="E20" s="28" t="s">
        <v>30</v>
      </c>
      <c r="F20" s="29">
        <v>7.6159999999999997</v>
      </c>
      <c r="G20" s="30">
        <v>125</v>
      </c>
      <c r="H20" s="30">
        <f t="shared" si="0"/>
        <v>952</v>
      </c>
    </row>
    <row r="21" spans="1:8" s="6" customFormat="1" ht="24" customHeight="1">
      <c r="A21" s="27">
        <v>4</v>
      </c>
      <c r="B21" s="28" t="s">
        <v>27</v>
      </c>
      <c r="C21" s="28" t="s">
        <v>38</v>
      </c>
      <c r="D21" s="28" t="s">
        <v>39</v>
      </c>
      <c r="E21" s="28" t="s">
        <v>30</v>
      </c>
      <c r="F21" s="29">
        <v>0.72</v>
      </c>
      <c r="G21" s="30">
        <v>145</v>
      </c>
      <c r="H21" s="30">
        <f t="shared" si="0"/>
        <v>104.39999999999999</v>
      </c>
    </row>
    <row r="22" spans="1:8" s="6" customFormat="1" ht="13.5" customHeight="1">
      <c r="A22" s="27">
        <v>5</v>
      </c>
      <c r="B22" s="28" t="s">
        <v>27</v>
      </c>
      <c r="C22" s="28" t="s">
        <v>40</v>
      </c>
      <c r="D22" s="28" t="s">
        <v>41</v>
      </c>
      <c r="E22" s="28" t="s">
        <v>30</v>
      </c>
      <c r="F22" s="29">
        <v>7.6159999999999997</v>
      </c>
      <c r="G22" s="30">
        <v>35</v>
      </c>
      <c r="H22" s="30">
        <f t="shared" si="0"/>
        <v>266.56</v>
      </c>
    </row>
    <row r="23" spans="1:8" s="6" customFormat="1" ht="13.5" customHeight="1">
      <c r="A23" s="27">
        <v>6</v>
      </c>
      <c r="B23" s="28" t="s">
        <v>27</v>
      </c>
      <c r="C23" s="28" t="s">
        <v>42</v>
      </c>
      <c r="D23" s="28" t="s">
        <v>43</v>
      </c>
      <c r="E23" s="28" t="s">
        <v>30</v>
      </c>
      <c r="F23" s="29">
        <v>0.72</v>
      </c>
      <c r="G23" s="30">
        <v>45</v>
      </c>
      <c r="H23" s="30">
        <f t="shared" si="0"/>
        <v>32.4</v>
      </c>
    </row>
    <row r="24" spans="1:8" s="6" customFormat="1" ht="13.5" customHeight="1">
      <c r="A24" s="27">
        <v>7</v>
      </c>
      <c r="B24" s="28" t="s">
        <v>27</v>
      </c>
      <c r="C24" s="28" t="s">
        <v>44</v>
      </c>
      <c r="D24" s="28" t="s">
        <v>45</v>
      </c>
      <c r="E24" s="28" t="s">
        <v>30</v>
      </c>
      <c r="F24" s="29">
        <v>8.3360000000000003</v>
      </c>
      <c r="G24" s="30">
        <v>15</v>
      </c>
      <c r="H24" s="30">
        <f t="shared" si="0"/>
        <v>125.04</v>
      </c>
    </row>
    <row r="25" spans="1:8" s="6" customFormat="1" ht="13.5" customHeight="1">
      <c r="A25" s="35"/>
      <c r="B25" s="36"/>
      <c r="C25" s="36"/>
      <c r="D25" s="36" t="s">
        <v>46</v>
      </c>
      <c r="E25" s="36"/>
      <c r="F25" s="37">
        <v>8.3360000000000003</v>
      </c>
      <c r="G25" s="38"/>
      <c r="H25" s="30">
        <f t="shared" si="0"/>
        <v>0</v>
      </c>
    </row>
    <row r="26" spans="1:8" s="6" customFormat="1" ht="28.5" customHeight="1">
      <c r="A26" s="23"/>
      <c r="B26" s="24"/>
      <c r="C26" s="24" t="s">
        <v>17</v>
      </c>
      <c r="D26" s="24" t="s">
        <v>47</v>
      </c>
      <c r="E26" s="24"/>
      <c r="F26" s="25"/>
      <c r="G26" s="26"/>
      <c r="H26" s="30">
        <f>SUM(H27:H31)</f>
        <v>18230.8</v>
      </c>
    </row>
    <row r="27" spans="1:8" s="6" customFormat="1" ht="13.5" customHeight="1">
      <c r="A27" s="27">
        <v>8</v>
      </c>
      <c r="B27" s="28" t="s">
        <v>48</v>
      </c>
      <c r="C27" s="28" t="s">
        <v>49</v>
      </c>
      <c r="D27" s="28" t="s">
        <v>50</v>
      </c>
      <c r="E27" s="28" t="s">
        <v>30</v>
      </c>
      <c r="F27" s="29">
        <v>7.14</v>
      </c>
      <c r="G27" s="30">
        <v>2400</v>
      </c>
      <c r="H27" s="30">
        <f t="shared" si="0"/>
        <v>17136</v>
      </c>
    </row>
    <row r="28" spans="1:8" s="6" customFormat="1" ht="13.5" customHeight="1">
      <c r="A28" s="35"/>
      <c r="B28" s="36"/>
      <c r="C28" s="36"/>
      <c r="D28" s="36" t="s">
        <v>51</v>
      </c>
      <c r="E28" s="36"/>
      <c r="F28" s="37">
        <v>7.14</v>
      </c>
      <c r="G28" s="38"/>
      <c r="H28" s="30">
        <f t="shared" si="0"/>
        <v>0</v>
      </c>
    </row>
    <row r="29" spans="1:8" s="6" customFormat="1" ht="13.5" customHeight="1">
      <c r="A29" s="27">
        <v>9</v>
      </c>
      <c r="B29" s="28" t="s">
        <v>48</v>
      </c>
      <c r="C29" s="28" t="s">
        <v>52</v>
      </c>
      <c r="D29" s="28" t="s">
        <v>53</v>
      </c>
      <c r="E29" s="28" t="s">
        <v>54</v>
      </c>
      <c r="F29" s="29">
        <v>4.76</v>
      </c>
      <c r="G29" s="30">
        <v>160</v>
      </c>
      <c r="H29" s="30">
        <f t="shared" si="0"/>
        <v>761.59999999999991</v>
      </c>
    </row>
    <row r="30" spans="1:8" s="6" customFormat="1" ht="13.5" customHeight="1">
      <c r="A30" s="35"/>
      <c r="B30" s="36"/>
      <c r="C30" s="36"/>
      <c r="D30" s="36" t="s">
        <v>55</v>
      </c>
      <c r="E30" s="36"/>
      <c r="F30" s="37">
        <v>4.76</v>
      </c>
      <c r="G30" s="38"/>
      <c r="H30" s="30">
        <f t="shared" si="0"/>
        <v>0</v>
      </c>
    </row>
    <row r="31" spans="1:8" s="6" customFormat="1" ht="13.5" customHeight="1">
      <c r="A31" s="27">
        <v>10</v>
      </c>
      <c r="B31" s="28" t="s">
        <v>48</v>
      </c>
      <c r="C31" s="28" t="s">
        <v>56</v>
      </c>
      <c r="D31" s="28" t="s">
        <v>57</v>
      </c>
      <c r="E31" s="28" t="s">
        <v>54</v>
      </c>
      <c r="F31" s="29">
        <v>4.76</v>
      </c>
      <c r="G31" s="30">
        <v>70</v>
      </c>
      <c r="H31" s="30">
        <f t="shared" si="0"/>
        <v>333.2</v>
      </c>
    </row>
    <row r="32" spans="1:8" s="6" customFormat="1" ht="28.5" customHeight="1">
      <c r="A32" s="23"/>
      <c r="B32" s="24"/>
      <c r="C32" s="24" t="s">
        <v>18</v>
      </c>
      <c r="D32" s="24" t="s">
        <v>58</v>
      </c>
      <c r="E32" s="24"/>
      <c r="F32" s="25"/>
      <c r="G32" s="26"/>
      <c r="H32" s="30">
        <f>SUM(H33:H44)</f>
        <v>53890.06</v>
      </c>
    </row>
    <row r="33" spans="1:8" s="6" customFormat="1" ht="24" customHeight="1">
      <c r="A33" s="27">
        <v>11</v>
      </c>
      <c r="B33" s="28" t="s">
        <v>59</v>
      </c>
      <c r="C33" s="28" t="s">
        <v>60</v>
      </c>
      <c r="D33" s="28" t="s">
        <v>61</v>
      </c>
      <c r="E33" s="28" t="s">
        <v>54</v>
      </c>
      <c r="F33" s="29">
        <v>13.566000000000001</v>
      </c>
      <c r="G33" s="30">
        <v>1800</v>
      </c>
      <c r="H33" s="30">
        <f>F33*G33</f>
        <v>24418.800000000003</v>
      </c>
    </row>
    <row r="34" spans="1:8" s="6" customFormat="1" ht="13.5" customHeight="1">
      <c r="A34" s="35"/>
      <c r="B34" s="36"/>
      <c r="C34" s="36"/>
      <c r="D34" s="36" t="s">
        <v>62</v>
      </c>
      <c r="E34" s="36"/>
      <c r="F34" s="37">
        <v>13.566000000000001</v>
      </c>
      <c r="G34" s="38"/>
      <c r="H34" s="30">
        <f t="shared" ref="H34:H44" si="1">F34*G34</f>
        <v>0</v>
      </c>
    </row>
    <row r="35" spans="1:8" s="6" customFormat="1" ht="24" customHeight="1">
      <c r="A35" s="27">
        <v>12</v>
      </c>
      <c r="B35" s="28" t="s">
        <v>59</v>
      </c>
      <c r="C35" s="28" t="s">
        <v>63</v>
      </c>
      <c r="D35" s="28" t="s">
        <v>64</v>
      </c>
      <c r="E35" s="28" t="s">
        <v>54</v>
      </c>
      <c r="F35" s="29">
        <v>17.366</v>
      </c>
      <c r="G35" s="30">
        <v>110</v>
      </c>
      <c r="H35" s="30">
        <f t="shared" si="1"/>
        <v>1910.26</v>
      </c>
    </row>
    <row r="36" spans="1:8" s="6" customFormat="1" ht="13.5" customHeight="1">
      <c r="A36" s="35"/>
      <c r="B36" s="36"/>
      <c r="C36" s="36"/>
      <c r="D36" s="36" t="s">
        <v>65</v>
      </c>
      <c r="E36" s="36"/>
      <c r="F36" s="37">
        <v>17.366</v>
      </c>
      <c r="G36" s="38"/>
      <c r="H36" s="30">
        <f t="shared" si="1"/>
        <v>0</v>
      </c>
    </row>
    <row r="37" spans="1:8" s="6" customFormat="1" ht="24" customHeight="1">
      <c r="A37" s="27">
        <v>13</v>
      </c>
      <c r="B37" s="28" t="s">
        <v>59</v>
      </c>
      <c r="C37" s="28" t="s">
        <v>66</v>
      </c>
      <c r="D37" s="28" t="s">
        <v>67</v>
      </c>
      <c r="E37" s="28" t="s">
        <v>68</v>
      </c>
      <c r="F37" s="29">
        <v>19.8</v>
      </c>
      <c r="G37" s="30">
        <v>520</v>
      </c>
      <c r="H37" s="30">
        <f t="shared" si="1"/>
        <v>10296</v>
      </c>
    </row>
    <row r="38" spans="1:8" s="6" customFormat="1" ht="13.5" customHeight="1">
      <c r="A38" s="35"/>
      <c r="B38" s="36"/>
      <c r="C38" s="36"/>
      <c r="D38" s="36" t="s">
        <v>69</v>
      </c>
      <c r="E38" s="36"/>
      <c r="F38" s="37">
        <v>19.8</v>
      </c>
      <c r="G38" s="38"/>
      <c r="H38" s="30">
        <f t="shared" si="1"/>
        <v>0</v>
      </c>
    </row>
    <row r="39" spans="1:8" s="6" customFormat="1" ht="24" customHeight="1">
      <c r="A39" s="27">
        <v>14</v>
      </c>
      <c r="B39" s="28" t="s">
        <v>59</v>
      </c>
      <c r="C39" s="28" t="s">
        <v>70</v>
      </c>
      <c r="D39" s="28" t="s">
        <v>71</v>
      </c>
      <c r="E39" s="28" t="s">
        <v>68</v>
      </c>
      <c r="F39" s="29">
        <v>9.5</v>
      </c>
      <c r="G39" s="30">
        <v>1250</v>
      </c>
      <c r="H39" s="30">
        <f t="shared" si="1"/>
        <v>11875</v>
      </c>
    </row>
    <row r="40" spans="1:8" s="6" customFormat="1" ht="13.5" customHeight="1">
      <c r="A40" s="35"/>
      <c r="B40" s="36"/>
      <c r="C40" s="36"/>
      <c r="D40" s="36" t="s">
        <v>72</v>
      </c>
      <c r="E40" s="36"/>
      <c r="F40" s="37">
        <v>9.5</v>
      </c>
      <c r="G40" s="38"/>
      <c r="H40" s="30">
        <f t="shared" si="1"/>
        <v>0</v>
      </c>
    </row>
    <row r="41" spans="1:8" s="6" customFormat="1" ht="24" customHeight="1">
      <c r="A41" s="27">
        <v>15</v>
      </c>
      <c r="B41" s="28" t="s">
        <v>59</v>
      </c>
      <c r="C41" s="28" t="s">
        <v>73</v>
      </c>
      <c r="D41" s="28" t="s">
        <v>74</v>
      </c>
      <c r="E41" s="28" t="s">
        <v>75</v>
      </c>
      <c r="F41" s="29">
        <v>10</v>
      </c>
      <c r="G41" s="30">
        <v>210</v>
      </c>
      <c r="H41" s="30">
        <f t="shared" si="1"/>
        <v>2100</v>
      </c>
    </row>
    <row r="42" spans="1:8" s="6" customFormat="1" ht="24" customHeight="1">
      <c r="A42" s="27">
        <v>16</v>
      </c>
      <c r="B42" s="28" t="s">
        <v>59</v>
      </c>
      <c r="C42" s="28" t="s">
        <v>76</v>
      </c>
      <c r="D42" s="28" t="s">
        <v>77</v>
      </c>
      <c r="E42" s="28" t="s">
        <v>75</v>
      </c>
      <c r="F42" s="29">
        <v>14</v>
      </c>
      <c r="G42" s="30">
        <v>145</v>
      </c>
      <c r="H42" s="30">
        <f t="shared" si="1"/>
        <v>2030</v>
      </c>
    </row>
    <row r="43" spans="1:8" s="6" customFormat="1" ht="24" customHeight="1">
      <c r="A43" s="27">
        <v>17</v>
      </c>
      <c r="B43" s="28" t="s">
        <v>59</v>
      </c>
      <c r="C43" s="28" t="s">
        <v>78</v>
      </c>
      <c r="D43" s="28" t="s">
        <v>79</v>
      </c>
      <c r="E43" s="28" t="s">
        <v>75</v>
      </c>
      <c r="F43" s="29">
        <v>2</v>
      </c>
      <c r="G43" s="30">
        <v>190</v>
      </c>
      <c r="H43" s="30">
        <f t="shared" si="1"/>
        <v>380</v>
      </c>
    </row>
    <row r="44" spans="1:8" s="6" customFormat="1" ht="24" customHeight="1">
      <c r="A44" s="27">
        <v>18</v>
      </c>
      <c r="B44" s="28" t="s">
        <v>59</v>
      </c>
      <c r="C44" s="28" t="s">
        <v>80</v>
      </c>
      <c r="D44" s="28" t="s">
        <v>81</v>
      </c>
      <c r="E44" s="28" t="s">
        <v>75</v>
      </c>
      <c r="F44" s="29">
        <v>8</v>
      </c>
      <c r="G44" s="30">
        <v>110</v>
      </c>
      <c r="H44" s="30">
        <f t="shared" si="1"/>
        <v>880</v>
      </c>
    </row>
    <row r="45" spans="1:8" s="6" customFormat="1" ht="28.5" customHeight="1">
      <c r="A45" s="23"/>
      <c r="B45" s="24"/>
      <c r="C45" s="24" t="s">
        <v>82</v>
      </c>
      <c r="D45" s="24" t="s">
        <v>83</v>
      </c>
      <c r="E45" s="24"/>
      <c r="F45" s="25"/>
      <c r="G45" s="26"/>
      <c r="H45" s="30">
        <f>H46+H47+H48</f>
        <v>10015</v>
      </c>
    </row>
    <row r="46" spans="1:8" s="6" customFormat="1" ht="24" customHeight="1">
      <c r="A46" s="27">
        <v>19</v>
      </c>
      <c r="B46" s="28" t="s">
        <v>59</v>
      </c>
      <c r="C46" s="28" t="s">
        <v>84</v>
      </c>
      <c r="D46" s="28" t="s">
        <v>85</v>
      </c>
      <c r="E46" s="28" t="s">
        <v>75</v>
      </c>
      <c r="F46" s="29">
        <v>16</v>
      </c>
      <c r="G46" s="30">
        <v>250</v>
      </c>
      <c r="H46" s="30">
        <f>F46*G46</f>
        <v>4000</v>
      </c>
    </row>
    <row r="47" spans="1:8" s="6" customFormat="1" ht="24" customHeight="1">
      <c r="A47" s="27">
        <v>20</v>
      </c>
      <c r="B47" s="28" t="s">
        <v>59</v>
      </c>
      <c r="C47" s="28" t="s">
        <v>86</v>
      </c>
      <c r="D47" s="28" t="s">
        <v>87</v>
      </c>
      <c r="E47" s="28" t="s">
        <v>68</v>
      </c>
      <c r="F47" s="29">
        <v>40.1</v>
      </c>
      <c r="G47" s="30">
        <v>150</v>
      </c>
      <c r="H47" s="30">
        <f>F47*G47</f>
        <v>6015</v>
      </c>
    </row>
    <row r="48" spans="1:8" s="6" customFormat="1" ht="13.5" customHeight="1">
      <c r="A48" s="35"/>
      <c r="B48" s="36"/>
      <c r="C48" s="36"/>
      <c r="D48" s="36" t="s">
        <v>88</v>
      </c>
      <c r="E48" s="36"/>
      <c r="F48" s="37">
        <v>40.1</v>
      </c>
      <c r="G48" s="38"/>
      <c r="H48" s="30">
        <f>F48*G48</f>
        <v>0</v>
      </c>
    </row>
    <row r="49" spans="1:8" s="6" customFormat="1" ht="28.5" customHeight="1">
      <c r="A49" s="23"/>
      <c r="B49" s="24"/>
      <c r="C49" s="24" t="s">
        <v>89</v>
      </c>
      <c r="D49" s="24" t="s">
        <v>90</v>
      </c>
      <c r="E49" s="24"/>
      <c r="F49" s="25"/>
      <c r="G49" s="26"/>
      <c r="H49" s="30">
        <f>H50</f>
        <v>6722.78</v>
      </c>
    </row>
    <row r="50" spans="1:8" s="6" customFormat="1" ht="24" customHeight="1">
      <c r="A50" s="27">
        <v>21</v>
      </c>
      <c r="B50" s="28" t="s">
        <v>59</v>
      </c>
      <c r="C50" s="28" t="s">
        <v>91</v>
      </c>
      <c r="D50" s="28" t="s">
        <v>92</v>
      </c>
      <c r="E50" s="28" t="s">
        <v>93</v>
      </c>
      <c r="F50" s="29">
        <v>23.181999999999999</v>
      </c>
      <c r="G50" s="30">
        <v>290</v>
      </c>
      <c r="H50" s="30">
        <f>F50*G50</f>
        <v>6722.78</v>
      </c>
    </row>
    <row r="51" spans="1:8" s="6" customFormat="1" ht="30.75" customHeight="1">
      <c r="A51" s="19"/>
      <c r="B51" s="20"/>
      <c r="C51" s="20" t="s">
        <v>94</v>
      </c>
      <c r="D51" s="20" t="s">
        <v>95</v>
      </c>
      <c r="E51" s="20"/>
      <c r="F51" s="21"/>
      <c r="G51" s="22"/>
      <c r="H51" s="30"/>
    </row>
    <row r="52" spans="1:8" s="6" customFormat="1" ht="28.5" customHeight="1">
      <c r="A52" s="23"/>
      <c r="B52" s="24"/>
      <c r="C52" s="24" t="s">
        <v>96</v>
      </c>
      <c r="D52" s="24" t="s">
        <v>97</v>
      </c>
      <c r="E52" s="24"/>
      <c r="F52" s="25"/>
      <c r="G52" s="26"/>
      <c r="H52" s="30">
        <f>H53+H54</f>
        <v>2714.8</v>
      </c>
    </row>
    <row r="53" spans="1:8" s="6" customFormat="1" ht="24" customHeight="1">
      <c r="A53" s="27">
        <v>22</v>
      </c>
      <c r="B53" s="28" t="s">
        <v>96</v>
      </c>
      <c r="C53" s="28" t="s">
        <v>98</v>
      </c>
      <c r="D53" s="28" t="s">
        <v>99</v>
      </c>
      <c r="E53" s="28" t="s">
        <v>54</v>
      </c>
      <c r="F53" s="29">
        <v>16.899999999999999</v>
      </c>
      <c r="G53" s="30">
        <v>160</v>
      </c>
      <c r="H53" s="30">
        <f>F53*G53</f>
        <v>2704</v>
      </c>
    </row>
    <row r="54" spans="1:8" s="6" customFormat="1" ht="24" customHeight="1">
      <c r="A54" s="27">
        <v>23</v>
      </c>
      <c r="B54" s="28" t="s">
        <v>96</v>
      </c>
      <c r="C54" s="28" t="s">
        <v>100</v>
      </c>
      <c r="D54" s="28" t="s">
        <v>101</v>
      </c>
      <c r="E54" s="28" t="s">
        <v>93</v>
      </c>
      <c r="F54" s="29">
        <v>1.2E-2</v>
      </c>
      <c r="G54" s="30">
        <v>900</v>
      </c>
      <c r="H54" s="30">
        <f t="shared" si="0"/>
        <v>10.8</v>
      </c>
    </row>
    <row r="55" spans="1:8" s="6" customFormat="1" ht="28.5" customHeight="1">
      <c r="A55" s="23"/>
      <c r="B55" s="24"/>
      <c r="C55" s="24" t="s">
        <v>102</v>
      </c>
      <c r="D55" s="24" t="s">
        <v>103</v>
      </c>
      <c r="E55" s="24"/>
      <c r="F55" s="25"/>
      <c r="G55" s="26"/>
      <c r="H55" s="30">
        <f>SUM(H56:H73)</f>
        <v>28975.78</v>
      </c>
    </row>
    <row r="56" spans="1:8" s="6" customFormat="1" ht="13.5" customHeight="1">
      <c r="A56" s="27">
        <v>24</v>
      </c>
      <c r="B56" s="28" t="s">
        <v>102</v>
      </c>
      <c r="C56" s="28" t="s">
        <v>104</v>
      </c>
      <c r="D56" s="28" t="s">
        <v>105</v>
      </c>
      <c r="E56" s="28" t="s">
        <v>54</v>
      </c>
      <c r="F56" s="29">
        <v>12.672000000000001</v>
      </c>
      <c r="G56" s="30">
        <v>140</v>
      </c>
      <c r="H56" s="30">
        <f t="shared" si="0"/>
        <v>1774.0800000000002</v>
      </c>
    </row>
    <row r="57" spans="1:8" s="6" customFormat="1" ht="13.5" customHeight="1">
      <c r="A57" s="35"/>
      <c r="B57" s="36"/>
      <c r="C57" s="36"/>
      <c r="D57" s="36" t="s">
        <v>106</v>
      </c>
      <c r="E57" s="36"/>
      <c r="F57" s="37">
        <v>12.672000000000001</v>
      </c>
      <c r="G57" s="38"/>
      <c r="H57" s="30">
        <f t="shared" si="0"/>
        <v>0</v>
      </c>
    </row>
    <row r="58" spans="1:8" s="6" customFormat="1" ht="13.5" customHeight="1">
      <c r="A58" s="27">
        <v>25</v>
      </c>
      <c r="B58" s="28" t="s">
        <v>102</v>
      </c>
      <c r="C58" s="28" t="s">
        <v>107</v>
      </c>
      <c r="D58" s="28" t="s">
        <v>108</v>
      </c>
      <c r="E58" s="28" t="s">
        <v>54</v>
      </c>
      <c r="F58" s="29">
        <v>57</v>
      </c>
      <c r="G58" s="30">
        <v>95</v>
      </c>
      <c r="H58" s="30">
        <f t="shared" si="0"/>
        <v>5415</v>
      </c>
    </row>
    <row r="59" spans="1:8" s="6" customFormat="1" ht="13.5" customHeight="1">
      <c r="A59" s="35"/>
      <c r="B59" s="36"/>
      <c r="C59" s="36"/>
      <c r="D59" s="36" t="s">
        <v>109</v>
      </c>
      <c r="E59" s="36"/>
      <c r="F59" s="37">
        <v>57</v>
      </c>
      <c r="G59" s="38"/>
      <c r="H59" s="30">
        <f t="shared" si="0"/>
        <v>0</v>
      </c>
    </row>
    <row r="60" spans="1:8" s="6" customFormat="1" ht="24" customHeight="1">
      <c r="A60" s="27">
        <v>26</v>
      </c>
      <c r="B60" s="28" t="s">
        <v>102</v>
      </c>
      <c r="C60" s="28" t="s">
        <v>110</v>
      </c>
      <c r="D60" s="28" t="s">
        <v>111</v>
      </c>
      <c r="E60" s="28" t="s">
        <v>30</v>
      </c>
      <c r="F60" s="29">
        <v>0.874</v>
      </c>
      <c r="G60" s="30">
        <v>900</v>
      </c>
      <c r="H60" s="30">
        <f t="shared" si="0"/>
        <v>786.6</v>
      </c>
    </row>
    <row r="61" spans="1:8" s="6" customFormat="1" ht="13.5" customHeight="1">
      <c r="A61" s="35"/>
      <c r="B61" s="36"/>
      <c r="C61" s="36"/>
      <c r="D61" s="36" t="s">
        <v>112</v>
      </c>
      <c r="E61" s="36"/>
      <c r="F61" s="37">
        <v>0.874</v>
      </c>
      <c r="G61" s="38"/>
      <c r="H61" s="30">
        <f t="shared" si="0"/>
        <v>0</v>
      </c>
    </row>
    <row r="62" spans="1:8" s="6" customFormat="1" ht="24" customHeight="1">
      <c r="A62" s="27">
        <v>27</v>
      </c>
      <c r="B62" s="28" t="s">
        <v>102</v>
      </c>
      <c r="C62" s="28" t="s">
        <v>113</v>
      </c>
      <c r="D62" s="28" t="s">
        <v>114</v>
      </c>
      <c r="E62" s="28" t="s">
        <v>68</v>
      </c>
      <c r="F62" s="29">
        <v>39.6</v>
      </c>
      <c r="G62" s="30">
        <v>120</v>
      </c>
      <c r="H62" s="30">
        <f t="shared" si="0"/>
        <v>4752</v>
      </c>
    </row>
    <row r="63" spans="1:8" s="6" customFormat="1" ht="13.5" customHeight="1">
      <c r="A63" s="31"/>
      <c r="B63" s="32"/>
      <c r="C63" s="32"/>
      <c r="D63" s="32" t="s">
        <v>115</v>
      </c>
      <c r="E63" s="32"/>
      <c r="F63" s="33"/>
      <c r="G63" s="34"/>
      <c r="H63" s="30">
        <f t="shared" si="0"/>
        <v>0</v>
      </c>
    </row>
    <row r="64" spans="1:8" s="6" customFormat="1" ht="13.5" customHeight="1">
      <c r="A64" s="35"/>
      <c r="B64" s="36"/>
      <c r="C64" s="36"/>
      <c r="D64" s="36" t="s">
        <v>116</v>
      </c>
      <c r="E64" s="36"/>
      <c r="F64" s="37">
        <v>39.6</v>
      </c>
      <c r="G64" s="38"/>
      <c r="H64" s="30">
        <f t="shared" si="0"/>
        <v>0</v>
      </c>
    </row>
    <row r="65" spans="1:8" s="6" customFormat="1" ht="13.5" customHeight="1">
      <c r="A65" s="39">
        <v>28</v>
      </c>
      <c r="B65" s="40" t="s">
        <v>117</v>
      </c>
      <c r="C65" s="40" t="s">
        <v>118</v>
      </c>
      <c r="D65" s="40" t="s">
        <v>119</v>
      </c>
      <c r="E65" s="40" t="s">
        <v>30</v>
      </c>
      <c r="F65" s="41">
        <v>0.20899999999999999</v>
      </c>
      <c r="G65" s="42">
        <v>7500</v>
      </c>
      <c r="H65" s="30">
        <f t="shared" si="0"/>
        <v>1567.5</v>
      </c>
    </row>
    <row r="66" spans="1:8" s="6" customFormat="1" ht="13.5" customHeight="1">
      <c r="A66" s="35"/>
      <c r="B66" s="36"/>
      <c r="C66" s="36"/>
      <c r="D66" s="36" t="s">
        <v>120</v>
      </c>
      <c r="E66" s="36"/>
      <c r="F66" s="37">
        <v>0.20899999999999999</v>
      </c>
      <c r="G66" s="38"/>
      <c r="H66" s="30">
        <f t="shared" si="0"/>
        <v>0</v>
      </c>
    </row>
    <row r="67" spans="1:8" s="6" customFormat="1" ht="24" customHeight="1">
      <c r="A67" s="27">
        <v>29</v>
      </c>
      <c r="B67" s="28" t="s">
        <v>102</v>
      </c>
      <c r="C67" s="28" t="s">
        <v>121</v>
      </c>
      <c r="D67" s="28" t="s">
        <v>122</v>
      </c>
      <c r="E67" s="28" t="s">
        <v>54</v>
      </c>
      <c r="F67" s="29">
        <v>37.619999999999997</v>
      </c>
      <c r="G67" s="30">
        <v>185</v>
      </c>
      <c r="H67" s="30">
        <f t="shared" si="0"/>
        <v>6959.7</v>
      </c>
    </row>
    <row r="68" spans="1:8" s="6" customFormat="1" ht="13.5" customHeight="1">
      <c r="A68" s="35"/>
      <c r="B68" s="36"/>
      <c r="C68" s="36"/>
      <c r="D68" s="36" t="s">
        <v>123</v>
      </c>
      <c r="E68" s="36"/>
      <c r="F68" s="37">
        <v>37.619999999999997</v>
      </c>
      <c r="G68" s="38"/>
      <c r="H68" s="30">
        <f t="shared" si="0"/>
        <v>0</v>
      </c>
    </row>
    <row r="69" spans="1:8" s="6" customFormat="1" ht="13.5" customHeight="1">
      <c r="A69" s="39">
        <v>30</v>
      </c>
      <c r="B69" s="40" t="s">
        <v>117</v>
      </c>
      <c r="C69" s="40" t="s">
        <v>124</v>
      </c>
      <c r="D69" s="40" t="s">
        <v>125</v>
      </c>
      <c r="E69" s="40" t="s">
        <v>30</v>
      </c>
      <c r="F69" s="41">
        <v>0.752</v>
      </c>
      <c r="G69" s="42">
        <v>7500</v>
      </c>
      <c r="H69" s="30">
        <f t="shared" si="0"/>
        <v>5640</v>
      </c>
    </row>
    <row r="70" spans="1:8" s="6" customFormat="1" ht="13.5" customHeight="1">
      <c r="A70" s="35"/>
      <c r="B70" s="36"/>
      <c r="C70" s="36"/>
      <c r="D70" s="36" t="s">
        <v>126</v>
      </c>
      <c r="E70" s="36"/>
      <c r="F70" s="37">
        <v>0.752</v>
      </c>
      <c r="G70" s="38"/>
      <c r="H70" s="30">
        <f t="shared" si="0"/>
        <v>0</v>
      </c>
    </row>
    <row r="71" spans="1:8" s="6" customFormat="1" ht="13.5" customHeight="1">
      <c r="A71" s="27">
        <v>31</v>
      </c>
      <c r="B71" s="28" t="s">
        <v>102</v>
      </c>
      <c r="C71" s="28" t="s">
        <v>127</v>
      </c>
      <c r="D71" s="28" t="s">
        <v>128</v>
      </c>
      <c r="E71" s="28" t="s">
        <v>30</v>
      </c>
      <c r="F71" s="29">
        <v>0.874</v>
      </c>
      <c r="G71" s="30">
        <v>1700</v>
      </c>
      <c r="H71" s="30">
        <f t="shared" si="0"/>
        <v>1485.8</v>
      </c>
    </row>
    <row r="72" spans="1:8" s="6" customFormat="1" ht="13.5" customHeight="1">
      <c r="A72" s="35"/>
      <c r="B72" s="36"/>
      <c r="C72" s="36"/>
      <c r="D72" s="36" t="s">
        <v>129</v>
      </c>
      <c r="E72" s="36"/>
      <c r="F72" s="37">
        <v>0.874</v>
      </c>
      <c r="G72" s="38"/>
      <c r="H72" s="30">
        <f t="shared" si="0"/>
        <v>0</v>
      </c>
    </row>
    <row r="73" spans="1:8" s="6" customFormat="1" ht="13.5" customHeight="1">
      <c r="A73" s="27">
        <v>32</v>
      </c>
      <c r="B73" s="28" t="s">
        <v>102</v>
      </c>
      <c r="C73" s="28" t="s">
        <v>130</v>
      </c>
      <c r="D73" s="28" t="s">
        <v>131</v>
      </c>
      <c r="E73" s="28" t="s">
        <v>93</v>
      </c>
      <c r="F73" s="29">
        <v>0.54100000000000004</v>
      </c>
      <c r="G73" s="30">
        <v>1100</v>
      </c>
      <c r="H73" s="30">
        <f t="shared" si="0"/>
        <v>595.1</v>
      </c>
    </row>
    <row r="74" spans="1:8" s="6" customFormat="1" ht="28.5" customHeight="1">
      <c r="A74" s="23"/>
      <c r="B74" s="24"/>
      <c r="C74" s="24" t="s">
        <v>132</v>
      </c>
      <c r="D74" s="24" t="s">
        <v>133</v>
      </c>
      <c r="E74" s="24"/>
      <c r="F74" s="25"/>
      <c r="G74" s="26"/>
      <c r="H74" s="30">
        <f>SUM(H75:H77)</f>
        <v>13182.39</v>
      </c>
    </row>
    <row r="75" spans="1:8" s="6" customFormat="1" ht="24" customHeight="1">
      <c r="A75" s="27">
        <v>33</v>
      </c>
      <c r="B75" s="28" t="s">
        <v>132</v>
      </c>
      <c r="C75" s="28" t="s">
        <v>134</v>
      </c>
      <c r="D75" s="28" t="s">
        <v>135</v>
      </c>
      <c r="E75" s="28" t="s">
        <v>54</v>
      </c>
      <c r="F75" s="29">
        <v>57</v>
      </c>
      <c r="G75" s="30">
        <v>170</v>
      </c>
      <c r="H75" s="30">
        <f t="shared" si="0"/>
        <v>9690</v>
      </c>
    </row>
    <row r="76" spans="1:8" s="6" customFormat="1" ht="13.5" customHeight="1">
      <c r="A76" s="35"/>
      <c r="B76" s="36"/>
      <c r="C76" s="36"/>
      <c r="D76" s="36" t="s">
        <v>109</v>
      </c>
      <c r="E76" s="36"/>
      <c r="F76" s="37">
        <v>57</v>
      </c>
      <c r="G76" s="38"/>
      <c r="H76" s="30">
        <f t="shared" si="0"/>
        <v>0</v>
      </c>
    </row>
    <row r="77" spans="1:8" s="6" customFormat="1" ht="24" customHeight="1">
      <c r="A77" s="27">
        <v>34</v>
      </c>
      <c r="B77" s="28" t="s">
        <v>132</v>
      </c>
      <c r="C77" s="28" t="s">
        <v>136</v>
      </c>
      <c r="D77" s="28" t="s">
        <v>137</v>
      </c>
      <c r="E77" s="28" t="s">
        <v>54</v>
      </c>
      <c r="F77" s="29">
        <v>21.166</v>
      </c>
      <c r="G77" s="30">
        <v>165</v>
      </c>
      <c r="H77" s="30">
        <f t="shared" si="0"/>
        <v>3492.39</v>
      </c>
    </row>
    <row r="78" spans="1:8" s="6" customFormat="1" ht="13.5" customHeight="1">
      <c r="A78" s="35"/>
      <c r="B78" s="36"/>
      <c r="C78" s="36"/>
      <c r="D78" s="36" t="s">
        <v>138</v>
      </c>
      <c r="E78" s="36"/>
      <c r="F78" s="37">
        <v>21.166</v>
      </c>
      <c r="G78" s="38"/>
      <c r="H78" s="38"/>
    </row>
    <row r="79" spans="1:8" s="6" customFormat="1" ht="30.75" customHeight="1">
      <c r="A79" s="43"/>
      <c r="B79" s="44"/>
      <c r="C79" s="44"/>
      <c r="D79" s="44" t="s">
        <v>139</v>
      </c>
      <c r="E79" s="44"/>
      <c r="F79" s="45"/>
      <c r="G79" s="46"/>
      <c r="H79" s="46">
        <f>H74+H55+H52+H49+H45+H32+H26+H14</f>
        <v>141425.12999999998</v>
      </c>
    </row>
  </sheetData>
  <mergeCells count="1">
    <mergeCell ref="A1:H1"/>
  </mergeCells>
  <pageMargins left="0.39370079040527345" right="0.39370079040527345" top="0.7874015808105469" bottom="0.7874015808105469" header="0" footer="0"/>
  <pageSetup paperSize="9" scale="95" fitToHeight="100" orientation="portrait" blackAndWhite="1" verticalDpi="0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Stavební úpravy dvora - Oplocen</vt:lpstr>
      <vt:lpstr>'Stavební úpravy dvora - Oplocen'!Názvy_tisku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Chrenák</dc:creator>
  <cp:lastModifiedBy>Jiří Chrenák</cp:lastModifiedBy>
  <dcterms:created xsi:type="dcterms:W3CDTF">2016-08-09T09:33:43Z</dcterms:created>
  <dcterms:modified xsi:type="dcterms:W3CDTF">2016-08-09T12:53:02Z</dcterms:modified>
</cp:coreProperties>
</file>